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air/Library/Mobile Documents/com~apple~CloudDocs/My Documents/investing/Berjaya Food/excel/"/>
    </mc:Choice>
  </mc:AlternateContent>
  <xr:revisionPtr revIDLastSave="0" documentId="13_ncr:1_{EBFDB0E5-4330-CE4C-B1EE-181E38C18976}" xr6:coauthVersionLast="47" xr6:coauthVersionMax="47" xr10:uidLastSave="{00000000-0000-0000-0000-000000000000}"/>
  <bookViews>
    <workbookView xWindow="-41240" yWindow="1240" windowWidth="36540" windowHeight="26660" xr2:uid="{088D289A-3ABE-DA4A-ABF6-C44BE2FF21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G31" i="1"/>
  <c r="G30" i="1"/>
  <c r="F32" i="1"/>
  <c r="F31" i="1"/>
  <c r="F30" i="1"/>
  <c r="E31" i="1"/>
  <c r="E30" i="1"/>
  <c r="F48" i="1"/>
  <c r="E48" i="1"/>
  <c r="F47" i="1"/>
  <c r="E47" i="1"/>
  <c r="C48" i="1"/>
  <c r="H47" i="1"/>
  <c r="G47" i="1"/>
  <c r="C47" i="1"/>
  <c r="K7" i="1"/>
  <c r="K8" i="1"/>
  <c r="K10" i="1" s="1"/>
  <c r="D11" i="1"/>
  <c r="E33" i="1" s="1"/>
  <c r="D10" i="1"/>
  <c r="D9" i="1"/>
  <c r="D32" i="1" s="1"/>
  <c r="D8" i="1"/>
  <c r="H31" i="1" s="1"/>
  <c r="D6" i="1"/>
  <c r="D23" i="1" s="1"/>
  <c r="E24" i="1"/>
  <c r="F24" i="1"/>
  <c r="G24" i="1"/>
  <c r="E25" i="1"/>
  <c r="F25" i="1"/>
  <c r="G25" i="1"/>
  <c r="E26" i="1"/>
  <c r="F26" i="1"/>
  <c r="E23" i="1"/>
  <c r="F23" i="1"/>
  <c r="G23" i="1"/>
  <c r="F15" i="1"/>
  <c r="G15" i="1"/>
  <c r="H15" i="1"/>
  <c r="E15" i="1"/>
  <c r="F19" i="1"/>
  <c r="E19" i="1"/>
  <c r="F18" i="1"/>
  <c r="E18" i="1"/>
  <c r="F17" i="1"/>
  <c r="E17" i="1"/>
  <c r="F16" i="1"/>
  <c r="E16" i="1"/>
  <c r="H19" i="1"/>
  <c r="G19" i="1"/>
  <c r="H18" i="1"/>
  <c r="G18" i="1"/>
  <c r="H17" i="1"/>
  <c r="G17" i="1"/>
  <c r="H16" i="1"/>
  <c r="G16" i="1"/>
  <c r="C19" i="1"/>
  <c r="C18" i="1"/>
  <c r="C17" i="1"/>
  <c r="C16" i="1"/>
  <c r="F33" i="1" l="1"/>
  <c r="E32" i="1"/>
  <c r="G32" i="1"/>
  <c r="G33" i="1"/>
  <c r="H30" i="1"/>
  <c r="D30" i="1"/>
  <c r="D33" i="1"/>
  <c r="D26" i="1"/>
  <c r="D25" i="1"/>
  <c r="D24" i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</author>
  </authors>
  <commentList>
    <comment ref="C4" authorId="0" shapeId="0" xr:uid="{0C1C8E63-D1DE-CD40-AC3D-A7D0A9B173BA}">
      <text>
        <r>
          <rPr>
            <b/>
            <sz val="10"/>
            <color rgb="FF000000"/>
            <rFont val="Tahoma"/>
            <family val="2"/>
          </rPr>
          <t>Aaron: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scheme val="minor"/>
          </rPr>
          <t>https://valueinvesting.substack.com/p/bjfood</t>
        </r>
        <r>
          <rPr>
            <sz val="10"/>
            <color rgb="FF000000"/>
            <rFont val="Calibri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<sst xmlns="http://schemas.openxmlformats.org/spreadsheetml/2006/main" count="126" uniqueCount="50">
  <si>
    <t>Op Profit</t>
  </si>
  <si>
    <t>PBT</t>
  </si>
  <si>
    <t>PAT</t>
  </si>
  <si>
    <t>Tax</t>
  </si>
  <si>
    <t>FY22 (ann.)</t>
  </si>
  <si>
    <t>Rev</t>
  </si>
  <si>
    <t>Margins:</t>
  </si>
  <si>
    <t>FY19</t>
  </si>
  <si>
    <t>FY18</t>
  </si>
  <si>
    <t>FY20</t>
  </si>
  <si>
    <t>FY21</t>
  </si>
  <si>
    <t>Gross Profit</t>
  </si>
  <si>
    <t>Gross</t>
  </si>
  <si>
    <t xml:space="preserve">Op </t>
  </si>
  <si>
    <t>-</t>
  </si>
  <si>
    <r>
      <t>Tax</t>
    </r>
    <r>
      <rPr>
        <b/>
        <i/>
        <sz val="12"/>
        <rFont val="Calibri"/>
        <family val="2"/>
        <scheme val="minor"/>
      </rPr>
      <t xml:space="preserve"> (on PBT)</t>
    </r>
  </si>
  <si>
    <t>Assets</t>
  </si>
  <si>
    <t>PPE</t>
  </si>
  <si>
    <t>ROUA</t>
  </si>
  <si>
    <t>Inv</t>
  </si>
  <si>
    <t>Recv</t>
  </si>
  <si>
    <t>Payables</t>
  </si>
  <si>
    <t>Equity</t>
  </si>
  <si>
    <t>Balance Sheet</t>
  </si>
  <si>
    <t>LT Debt</t>
  </si>
  <si>
    <t>ST Debt</t>
  </si>
  <si>
    <t>Total Debt</t>
  </si>
  <si>
    <t>Liabilities</t>
  </si>
  <si>
    <t>LT Lease</t>
  </si>
  <si>
    <t>ST Lease</t>
  </si>
  <si>
    <t>Debt + Lease</t>
  </si>
  <si>
    <t>(RM '000)</t>
  </si>
  <si>
    <t xml:space="preserve">Growth: </t>
  </si>
  <si>
    <t>Growth: FY22 vs. FYxx</t>
  </si>
  <si>
    <t>2H22</t>
  </si>
  <si>
    <t>22 H2</t>
  </si>
  <si>
    <t>460 / 347 =</t>
  </si>
  <si>
    <t>18 (Q2+Q3)</t>
  </si>
  <si>
    <t>19 (Q2+Q3)</t>
  </si>
  <si>
    <t>Berjaya Food Berhad (5196.KL)</t>
  </si>
  <si>
    <t xml:space="preserve">this financial </t>
  </si>
  <si>
    <t xml:space="preserve">model was </t>
  </si>
  <si>
    <t>prepared by</t>
  </si>
  <si>
    <t xml:space="preserve">Aaron Pek </t>
  </si>
  <si>
    <t>for Value</t>
  </si>
  <si>
    <t xml:space="preserve">Investing </t>
  </si>
  <si>
    <t>Substack</t>
  </si>
  <si>
    <t>visit www</t>
  </si>
  <si>
    <t>.valueinvesting</t>
  </si>
  <si>
    <t>.substack.com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</si>
</sst>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scheme val="minor"/>
    </font>
    <font>
      <sz val="10"/>
      <color theme="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1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9" fontId="0" fillId="0" borderId="0" xfId="1" applyFont="1" applyAlignment="1">
      <alignment horizontal="right"/>
    </xf>
    <xf numFmtId="9" fontId="2" fillId="0" borderId="0" xfId="1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2A847-D02F-0142-A8A9-FAFAA2F43692}">
  <dimension ref="B4:AA61"/>
  <sheetViews>
    <sheetView tabSelected="1" zoomScale="120" zoomScaleNormal="120" workbookViewId="0">
      <selection activeCell="B71" sqref="B71"/>
    </sheetView>
  </sheetViews>
  <sheetFormatPr baseColWidth="10" defaultRowHeight="16" x14ac:dyDescent="0.2"/>
  <cols>
    <col min="1" max="1" width="10.83203125" customWidth="1"/>
    <col min="2" max="2" width="20.83203125" customWidth="1"/>
  </cols>
  <sheetData>
    <row r="4" spans="2:11" x14ac:dyDescent="0.2">
      <c r="B4" s="3" t="s">
        <v>39</v>
      </c>
    </row>
    <row r="5" spans="2:11" x14ac:dyDescent="0.2">
      <c r="B5" s="3" t="s">
        <v>31</v>
      </c>
      <c r="C5" s="10" t="s">
        <v>34</v>
      </c>
      <c r="D5" s="10" t="s">
        <v>4</v>
      </c>
      <c r="E5" s="10" t="s">
        <v>10</v>
      </c>
      <c r="F5" s="10" t="s">
        <v>9</v>
      </c>
      <c r="G5" s="10" t="s">
        <v>7</v>
      </c>
      <c r="H5" s="10" t="s">
        <v>8</v>
      </c>
    </row>
    <row r="6" spans="2:11" x14ac:dyDescent="0.2">
      <c r="B6" s="7" t="s">
        <v>5</v>
      </c>
      <c r="C6">
        <v>460</v>
      </c>
      <c r="D6">
        <f>+C6*2</f>
        <v>920</v>
      </c>
      <c r="E6">
        <v>717</v>
      </c>
      <c r="F6">
        <v>633</v>
      </c>
      <c r="G6">
        <v>789</v>
      </c>
      <c r="H6">
        <v>639</v>
      </c>
      <c r="J6" s="3" t="s">
        <v>5</v>
      </c>
    </row>
    <row r="7" spans="2:11" x14ac:dyDescent="0.2">
      <c r="B7" s="7" t="s">
        <v>11</v>
      </c>
      <c r="C7" s="2" t="s">
        <v>14</v>
      </c>
      <c r="D7" s="2" t="s">
        <v>14</v>
      </c>
      <c r="E7">
        <v>366</v>
      </c>
      <c r="F7">
        <v>264</v>
      </c>
      <c r="G7">
        <v>347</v>
      </c>
      <c r="H7">
        <v>282</v>
      </c>
      <c r="J7" t="s">
        <v>37</v>
      </c>
      <c r="K7">
        <f>479-154</f>
        <v>325</v>
      </c>
    </row>
    <row r="8" spans="2:11" x14ac:dyDescent="0.2">
      <c r="B8" s="7" t="s">
        <v>0</v>
      </c>
      <c r="C8">
        <v>92</v>
      </c>
      <c r="D8">
        <f t="shared" ref="D8:D11" si="0">+C8*2</f>
        <v>184</v>
      </c>
      <c r="E8">
        <v>104</v>
      </c>
      <c r="F8">
        <v>26</v>
      </c>
      <c r="G8">
        <v>65</v>
      </c>
      <c r="H8">
        <v>35</v>
      </c>
      <c r="J8" t="s">
        <v>38</v>
      </c>
      <c r="K8">
        <f>508-161</f>
        <v>347</v>
      </c>
    </row>
    <row r="9" spans="2:11" x14ac:dyDescent="0.2">
      <c r="B9" s="7" t="s">
        <v>1</v>
      </c>
      <c r="C9">
        <v>79</v>
      </c>
      <c r="D9">
        <f t="shared" si="0"/>
        <v>158</v>
      </c>
      <c r="E9">
        <v>74</v>
      </c>
      <c r="F9">
        <v>-8</v>
      </c>
      <c r="G9">
        <v>46</v>
      </c>
      <c r="H9">
        <v>19</v>
      </c>
      <c r="J9" t="s">
        <v>35</v>
      </c>
      <c r="K9">
        <v>460</v>
      </c>
    </row>
    <row r="10" spans="2:11" x14ac:dyDescent="0.2">
      <c r="B10" s="7" t="s">
        <v>3</v>
      </c>
      <c r="C10">
        <v>-29</v>
      </c>
      <c r="D10">
        <f t="shared" si="0"/>
        <v>-58</v>
      </c>
      <c r="E10">
        <v>-29</v>
      </c>
      <c r="F10">
        <v>-11</v>
      </c>
      <c r="G10">
        <v>-22</v>
      </c>
      <c r="H10">
        <v>-19</v>
      </c>
      <c r="J10" t="s">
        <v>36</v>
      </c>
      <c r="K10" s="6">
        <f>+K9/K8-1</f>
        <v>0.32564841498559072</v>
      </c>
    </row>
    <row r="11" spans="2:11" x14ac:dyDescent="0.2">
      <c r="B11" s="7" t="s">
        <v>2</v>
      </c>
      <c r="C11">
        <v>50</v>
      </c>
      <c r="D11">
        <f t="shared" si="0"/>
        <v>100</v>
      </c>
      <c r="E11">
        <v>45</v>
      </c>
      <c r="F11">
        <v>-20</v>
      </c>
      <c r="G11">
        <v>24</v>
      </c>
      <c r="H11">
        <v>0</v>
      </c>
    </row>
    <row r="12" spans="2:11" x14ac:dyDescent="0.2">
      <c r="B12" s="7"/>
    </row>
    <row r="13" spans="2:11" x14ac:dyDescent="0.2">
      <c r="B13" s="7"/>
    </row>
    <row r="14" spans="2:11" x14ac:dyDescent="0.2">
      <c r="B14" s="4" t="s">
        <v>6</v>
      </c>
      <c r="C14" s="10" t="s">
        <v>34</v>
      </c>
      <c r="D14" s="10" t="s">
        <v>4</v>
      </c>
      <c r="E14" s="10" t="s">
        <v>10</v>
      </c>
      <c r="F14" s="10" t="s">
        <v>9</v>
      </c>
      <c r="G14" s="10" t="s">
        <v>7</v>
      </c>
      <c r="H14" s="10" t="s">
        <v>8</v>
      </c>
    </row>
    <row r="15" spans="2:11" x14ac:dyDescent="0.2">
      <c r="B15" s="7" t="s">
        <v>12</v>
      </c>
      <c r="C15" s="2" t="s">
        <v>14</v>
      </c>
      <c r="D15" s="2" t="s">
        <v>14</v>
      </c>
      <c r="E15" s="1">
        <f>+E7/E6</f>
        <v>0.5104602510460251</v>
      </c>
      <c r="F15" s="1">
        <f t="shared" ref="F15:H15" si="1">+F7/F6</f>
        <v>0.41706161137440756</v>
      </c>
      <c r="G15" s="1">
        <f t="shared" si="1"/>
        <v>0.43979721166032953</v>
      </c>
      <c r="H15" s="1">
        <f t="shared" si="1"/>
        <v>0.44131455399061031</v>
      </c>
    </row>
    <row r="16" spans="2:11" x14ac:dyDescent="0.2">
      <c r="B16" s="7" t="s">
        <v>13</v>
      </c>
      <c r="C16" s="1">
        <f>+C8/C6</f>
        <v>0.2</v>
      </c>
      <c r="D16" s="2" t="s">
        <v>14</v>
      </c>
      <c r="E16" s="1">
        <f t="shared" ref="E16:F16" si="2">+E8/E6</f>
        <v>0.14504881450488144</v>
      </c>
      <c r="F16" s="1">
        <f t="shared" si="2"/>
        <v>4.1074249605055291E-2</v>
      </c>
      <c r="G16" s="1">
        <f t="shared" ref="G16:H16" si="3">+G8/G6</f>
        <v>8.2382762991128011E-2</v>
      </c>
      <c r="H16" s="1">
        <f t="shared" si="3"/>
        <v>5.4773082942097026E-2</v>
      </c>
    </row>
    <row r="17" spans="2:8" x14ac:dyDescent="0.2">
      <c r="B17" s="7" t="s">
        <v>1</v>
      </c>
      <c r="C17" s="1">
        <f>+C9/C6</f>
        <v>0.17173913043478262</v>
      </c>
      <c r="D17" s="2" t="s">
        <v>14</v>
      </c>
      <c r="E17" s="1">
        <f t="shared" ref="E17:F17" si="4">+E9/E6</f>
        <v>0.10320781032078104</v>
      </c>
      <c r="F17" s="1">
        <f t="shared" si="4"/>
        <v>-1.2638230647709321E-2</v>
      </c>
      <c r="G17" s="1">
        <f t="shared" ref="G17:H17" si="5">+G9/G6</f>
        <v>5.8301647655259824E-2</v>
      </c>
      <c r="H17" s="1">
        <f t="shared" si="5"/>
        <v>2.9733959311424099E-2</v>
      </c>
    </row>
    <row r="18" spans="2:8" x14ac:dyDescent="0.2">
      <c r="B18" s="7" t="s">
        <v>15</v>
      </c>
      <c r="C18" s="1">
        <f>+C10/C9</f>
        <v>-0.36708860759493672</v>
      </c>
      <c r="D18" s="2" t="s">
        <v>14</v>
      </c>
      <c r="E18" s="1">
        <f t="shared" ref="E18:F18" si="6">+E10/E9</f>
        <v>-0.39189189189189189</v>
      </c>
      <c r="F18" s="1">
        <f t="shared" si="6"/>
        <v>1.375</v>
      </c>
      <c r="G18" s="1">
        <f t="shared" ref="G18:H18" si="7">+G10/G9</f>
        <v>-0.47826086956521741</v>
      </c>
      <c r="H18" s="1">
        <f t="shared" si="7"/>
        <v>-1</v>
      </c>
    </row>
    <row r="19" spans="2:8" x14ac:dyDescent="0.2">
      <c r="B19" s="7" t="s">
        <v>2</v>
      </c>
      <c r="C19" s="1">
        <f>+C11/C6</f>
        <v>0.10869565217391304</v>
      </c>
      <c r="D19" s="2" t="s">
        <v>14</v>
      </c>
      <c r="E19" s="1">
        <f t="shared" ref="E19:F19" si="8">+E11/E6</f>
        <v>6.2761506276150625E-2</v>
      </c>
      <c r="F19" s="1">
        <f t="shared" si="8"/>
        <v>-3.15955766192733E-2</v>
      </c>
      <c r="G19" s="1">
        <f t="shared" ref="G19:H19" si="9">+G11/G6</f>
        <v>3.0418250950570342E-2</v>
      </c>
      <c r="H19" s="1">
        <f t="shared" si="9"/>
        <v>0</v>
      </c>
    </row>
    <row r="20" spans="2:8" x14ac:dyDescent="0.2">
      <c r="B20" s="8"/>
    </row>
    <row r="21" spans="2:8" x14ac:dyDescent="0.2">
      <c r="B21" s="8"/>
    </row>
    <row r="22" spans="2:8" x14ac:dyDescent="0.2">
      <c r="B22" s="4" t="s">
        <v>32</v>
      </c>
      <c r="C22" s="10" t="s">
        <v>34</v>
      </c>
      <c r="D22" s="10" t="s">
        <v>4</v>
      </c>
      <c r="E22" s="10" t="s">
        <v>10</v>
      </c>
      <c r="F22" s="10" t="s">
        <v>9</v>
      </c>
      <c r="G22" s="10" t="s">
        <v>7</v>
      </c>
      <c r="H22" s="10" t="s">
        <v>8</v>
      </c>
    </row>
    <row r="23" spans="2:8" x14ac:dyDescent="0.2">
      <c r="B23" s="7" t="s">
        <v>5</v>
      </c>
      <c r="C23" s="2" t="s">
        <v>14</v>
      </c>
      <c r="D23" s="1">
        <f>D6/E6-1</f>
        <v>0.28312412831241285</v>
      </c>
      <c r="E23" s="1">
        <f t="shared" ref="E23:G23" si="10">E6/F6-1</f>
        <v>0.13270142180094791</v>
      </c>
      <c r="F23" s="1">
        <f t="shared" si="10"/>
        <v>-0.19771863117870725</v>
      </c>
      <c r="G23" s="1">
        <f t="shared" si="10"/>
        <v>0.23474178403755874</v>
      </c>
      <c r="H23" s="2" t="s">
        <v>14</v>
      </c>
    </row>
    <row r="24" spans="2:8" x14ac:dyDescent="0.2">
      <c r="B24" s="7" t="s">
        <v>0</v>
      </c>
      <c r="C24" s="2" t="s">
        <v>14</v>
      </c>
      <c r="D24" s="1">
        <f>D8/E8-1</f>
        <v>0.76923076923076916</v>
      </c>
      <c r="E24" s="1">
        <f t="shared" ref="E24:G24" si="11">E8/F8-1</f>
        <v>3</v>
      </c>
      <c r="F24" s="1">
        <f t="shared" si="11"/>
        <v>-0.6</v>
      </c>
      <c r="G24" s="1">
        <f t="shared" si="11"/>
        <v>0.85714285714285721</v>
      </c>
      <c r="H24" s="2" t="s">
        <v>14</v>
      </c>
    </row>
    <row r="25" spans="2:8" x14ac:dyDescent="0.2">
      <c r="B25" s="7" t="s">
        <v>1</v>
      </c>
      <c r="C25" s="2" t="s">
        <v>14</v>
      </c>
      <c r="D25" s="1">
        <f>D9/E9-1</f>
        <v>1.1351351351351351</v>
      </c>
      <c r="E25" s="1">
        <f t="shared" ref="E25:G25" si="12">E9/F9-1</f>
        <v>-10.25</v>
      </c>
      <c r="F25" s="1">
        <f t="shared" si="12"/>
        <v>-1.1739130434782608</v>
      </c>
      <c r="G25" s="1">
        <f t="shared" si="12"/>
        <v>1.4210526315789473</v>
      </c>
      <c r="H25" s="2" t="s">
        <v>14</v>
      </c>
    </row>
    <row r="26" spans="2:8" x14ac:dyDescent="0.2">
      <c r="B26" s="7" t="s">
        <v>2</v>
      </c>
      <c r="C26" s="2" t="s">
        <v>14</v>
      </c>
      <c r="D26" s="1">
        <f>D11/E11-1</f>
        <v>1.2222222222222223</v>
      </c>
      <c r="E26" s="1">
        <f t="shared" ref="E26:F26" si="13">E11/F11-1</f>
        <v>-3.25</v>
      </c>
      <c r="F26" s="1">
        <f t="shared" si="13"/>
        <v>-1.8333333333333335</v>
      </c>
      <c r="G26" s="2" t="s">
        <v>14</v>
      </c>
      <c r="H26" s="2" t="s">
        <v>14</v>
      </c>
    </row>
    <row r="27" spans="2:8" x14ac:dyDescent="0.2">
      <c r="B27" s="8"/>
      <c r="H27" s="2"/>
    </row>
    <row r="28" spans="2:8" x14ac:dyDescent="0.2">
      <c r="B28" s="8"/>
    </row>
    <row r="29" spans="2:8" x14ac:dyDescent="0.2">
      <c r="B29" s="4" t="s">
        <v>33</v>
      </c>
      <c r="C29" s="10" t="s">
        <v>34</v>
      </c>
      <c r="D29" s="10" t="s">
        <v>4</v>
      </c>
      <c r="E29" s="10" t="s">
        <v>10</v>
      </c>
      <c r="F29" s="10" t="s">
        <v>9</v>
      </c>
      <c r="G29" s="10" t="s">
        <v>7</v>
      </c>
      <c r="H29" s="10" t="s">
        <v>8</v>
      </c>
    </row>
    <row r="30" spans="2:8" x14ac:dyDescent="0.2">
      <c r="B30" s="7" t="s">
        <v>5</v>
      </c>
      <c r="C30" s="2" t="s">
        <v>14</v>
      </c>
      <c r="D30" s="5">
        <f>+D6/D6-1</f>
        <v>0</v>
      </c>
      <c r="E30" s="1">
        <f>+D6/E6-1</f>
        <v>0.28312412831241285</v>
      </c>
      <c r="F30" s="1">
        <f>+D6/F6-1</f>
        <v>0.45339652448657186</v>
      </c>
      <c r="G30" s="6">
        <f>+D6/G6-1</f>
        <v>0.1660329531051965</v>
      </c>
      <c r="H30" s="1">
        <f>+D6/H6-1</f>
        <v>0.43974960876369318</v>
      </c>
    </row>
    <row r="31" spans="2:8" x14ac:dyDescent="0.2">
      <c r="B31" s="7" t="s">
        <v>0</v>
      </c>
      <c r="C31" s="2" t="s">
        <v>14</v>
      </c>
      <c r="D31" s="5">
        <f>+D8/D8-1</f>
        <v>0</v>
      </c>
      <c r="E31" s="1">
        <f>+D8/E8-1</f>
        <v>0.76923076923076916</v>
      </c>
      <c r="F31" s="1">
        <f>+D8/F8-1</f>
        <v>6.0769230769230766</v>
      </c>
      <c r="G31" s="6">
        <f>+D8/G8-1</f>
        <v>1.8307692307692309</v>
      </c>
      <c r="H31" s="1">
        <f>+D8/H8-1</f>
        <v>4.2571428571428571</v>
      </c>
    </row>
    <row r="32" spans="2:8" x14ac:dyDescent="0.2">
      <c r="B32" s="7" t="s">
        <v>1</v>
      </c>
      <c r="C32" s="2" t="s">
        <v>14</v>
      </c>
      <c r="D32" s="5">
        <f>+D9/D9-1</f>
        <v>0</v>
      </c>
      <c r="E32" s="1">
        <f>+D9/E9-1</f>
        <v>1.1351351351351351</v>
      </c>
      <c r="F32" s="1">
        <f>+D9/F9-1</f>
        <v>-20.75</v>
      </c>
      <c r="G32" s="6">
        <f>+D9/G9-1</f>
        <v>2.4347826086956523</v>
      </c>
      <c r="H32" s="1">
        <f>+D9/H9-1</f>
        <v>7.3157894736842106</v>
      </c>
    </row>
    <row r="33" spans="2:8" x14ac:dyDescent="0.2">
      <c r="B33" s="7" t="s">
        <v>2</v>
      </c>
      <c r="C33" s="2" t="s">
        <v>14</v>
      </c>
      <c r="D33" s="5">
        <f>+D11/D11-1</f>
        <v>0</v>
      </c>
      <c r="E33" s="1">
        <f>+D11/E11-1</f>
        <v>1.2222222222222223</v>
      </c>
      <c r="F33" s="1">
        <f>+D11/F11-1</f>
        <v>-6</v>
      </c>
      <c r="G33" s="6">
        <f>+D11/G11-1</f>
        <v>3.166666666666667</v>
      </c>
      <c r="H33" s="2" t="s">
        <v>14</v>
      </c>
    </row>
    <row r="36" spans="2:8" x14ac:dyDescent="0.2">
      <c r="B36" s="3" t="s">
        <v>23</v>
      </c>
      <c r="C36" s="10" t="s">
        <v>34</v>
      </c>
      <c r="D36" s="10" t="s">
        <v>4</v>
      </c>
      <c r="E36" s="10" t="s">
        <v>10</v>
      </c>
      <c r="F36" s="10" t="s">
        <v>9</v>
      </c>
      <c r="G36" s="10" t="s">
        <v>7</v>
      </c>
      <c r="H36" s="10" t="s">
        <v>8</v>
      </c>
    </row>
    <row r="37" spans="2:8" x14ac:dyDescent="0.2">
      <c r="B37" s="7" t="s">
        <v>17</v>
      </c>
      <c r="C37">
        <v>269</v>
      </c>
      <c r="D37" s="2" t="s">
        <v>14</v>
      </c>
      <c r="E37">
        <v>269</v>
      </c>
      <c r="F37">
        <v>286</v>
      </c>
      <c r="G37">
        <v>275</v>
      </c>
      <c r="H37">
        <v>234</v>
      </c>
    </row>
    <row r="38" spans="2:8" x14ac:dyDescent="0.2">
      <c r="B38" s="7" t="s">
        <v>18</v>
      </c>
      <c r="C38">
        <v>325</v>
      </c>
      <c r="D38" s="2" t="s">
        <v>14</v>
      </c>
      <c r="E38">
        <v>325</v>
      </c>
      <c r="F38">
        <v>351</v>
      </c>
      <c r="G38">
        <v>0</v>
      </c>
      <c r="H38">
        <v>0</v>
      </c>
    </row>
    <row r="39" spans="2:8" x14ac:dyDescent="0.2">
      <c r="B39" s="7" t="s">
        <v>19</v>
      </c>
      <c r="C39">
        <v>46</v>
      </c>
      <c r="D39" s="2" t="s">
        <v>14</v>
      </c>
      <c r="E39">
        <v>46</v>
      </c>
      <c r="F39">
        <v>42</v>
      </c>
      <c r="G39">
        <v>37</v>
      </c>
      <c r="H39">
        <v>34</v>
      </c>
    </row>
    <row r="40" spans="2:8" x14ac:dyDescent="0.2">
      <c r="B40" s="7" t="s">
        <v>20</v>
      </c>
      <c r="C40">
        <v>22</v>
      </c>
      <c r="D40" s="2" t="s">
        <v>14</v>
      </c>
      <c r="E40">
        <v>22</v>
      </c>
      <c r="F40">
        <v>22</v>
      </c>
      <c r="G40">
        <v>27</v>
      </c>
      <c r="H40">
        <v>24</v>
      </c>
    </row>
    <row r="41" spans="2:8" x14ac:dyDescent="0.2">
      <c r="B41" s="7" t="s">
        <v>21</v>
      </c>
      <c r="C41">
        <v>101</v>
      </c>
      <c r="D41" s="2" t="s">
        <v>14</v>
      </c>
      <c r="E41">
        <v>97</v>
      </c>
      <c r="F41">
        <v>128</v>
      </c>
      <c r="G41">
        <v>116</v>
      </c>
      <c r="H41">
        <v>68</v>
      </c>
    </row>
    <row r="42" spans="2:8" x14ac:dyDescent="0.2">
      <c r="B42" s="7" t="s">
        <v>22</v>
      </c>
      <c r="C42">
        <v>374</v>
      </c>
      <c r="D42" s="2" t="s">
        <v>14</v>
      </c>
      <c r="E42">
        <v>374</v>
      </c>
      <c r="F42">
        <v>333</v>
      </c>
      <c r="G42">
        <v>366</v>
      </c>
      <c r="H42">
        <v>387</v>
      </c>
    </row>
    <row r="43" spans="2:8" x14ac:dyDescent="0.2">
      <c r="B43" s="9" t="s">
        <v>24</v>
      </c>
      <c r="C43">
        <v>116</v>
      </c>
      <c r="D43" s="2" t="s">
        <v>14</v>
      </c>
      <c r="E43">
        <v>116</v>
      </c>
      <c r="F43">
        <v>121</v>
      </c>
      <c r="G43">
        <v>127</v>
      </c>
      <c r="H43">
        <v>137</v>
      </c>
    </row>
    <row r="44" spans="2:8" x14ac:dyDescent="0.2">
      <c r="B44" s="9" t="s">
        <v>25</v>
      </c>
      <c r="C44">
        <v>170</v>
      </c>
      <c r="D44" s="2" t="s">
        <v>14</v>
      </c>
      <c r="E44">
        <v>170</v>
      </c>
      <c r="F44">
        <v>190</v>
      </c>
      <c r="G44">
        <v>161</v>
      </c>
      <c r="H44">
        <v>141</v>
      </c>
    </row>
    <row r="45" spans="2:8" x14ac:dyDescent="0.2">
      <c r="B45" s="9" t="s">
        <v>28</v>
      </c>
      <c r="C45">
        <v>278</v>
      </c>
      <c r="D45" s="2" t="s">
        <v>14</v>
      </c>
      <c r="E45">
        <v>278</v>
      </c>
      <c r="F45">
        <v>297</v>
      </c>
      <c r="G45" s="2" t="s">
        <v>14</v>
      </c>
      <c r="H45" s="2" t="s">
        <v>14</v>
      </c>
    </row>
    <row r="46" spans="2:8" x14ac:dyDescent="0.2">
      <c r="B46" s="9" t="s">
        <v>29</v>
      </c>
      <c r="C46">
        <v>65</v>
      </c>
      <c r="D46" s="2" t="s">
        <v>14</v>
      </c>
      <c r="E46">
        <v>64</v>
      </c>
      <c r="F46">
        <v>64</v>
      </c>
      <c r="G46" s="2" t="s">
        <v>14</v>
      </c>
      <c r="H46" s="2" t="s">
        <v>14</v>
      </c>
    </row>
    <row r="47" spans="2:8" x14ac:dyDescent="0.2">
      <c r="B47" s="9" t="s">
        <v>26</v>
      </c>
      <c r="C47">
        <f>+C43+C44</f>
        <v>286</v>
      </c>
      <c r="D47" s="2" t="s">
        <v>14</v>
      </c>
      <c r="E47">
        <f t="shared" ref="E47:F47" si="14">+E43+E44</f>
        <v>286</v>
      </c>
      <c r="F47">
        <f t="shared" si="14"/>
        <v>311</v>
      </c>
      <c r="G47">
        <f>+G43+G44</f>
        <v>288</v>
      </c>
      <c r="H47">
        <f>+H43+H44</f>
        <v>278</v>
      </c>
    </row>
    <row r="48" spans="2:8" x14ac:dyDescent="0.2">
      <c r="B48" s="9" t="s">
        <v>30</v>
      </c>
      <c r="C48">
        <f>SUM(C43:C46)</f>
        <v>629</v>
      </c>
      <c r="D48" s="2" t="s">
        <v>14</v>
      </c>
      <c r="E48">
        <f t="shared" ref="E48:F48" si="15">SUM(E43:E46)</f>
        <v>628</v>
      </c>
      <c r="F48">
        <f t="shared" si="15"/>
        <v>672</v>
      </c>
      <c r="G48" s="2" t="s">
        <v>14</v>
      </c>
      <c r="H48" s="2" t="s">
        <v>14</v>
      </c>
    </row>
    <row r="49" spans="2:27" x14ac:dyDescent="0.2">
      <c r="B49" s="7" t="s">
        <v>27</v>
      </c>
      <c r="C49">
        <v>802</v>
      </c>
      <c r="D49" s="2" t="s">
        <v>14</v>
      </c>
      <c r="E49">
        <v>803</v>
      </c>
      <c r="F49">
        <v>895</v>
      </c>
      <c r="G49">
        <v>490</v>
      </c>
      <c r="H49">
        <v>426</v>
      </c>
    </row>
    <row r="50" spans="2:27" x14ac:dyDescent="0.2">
      <c r="B50" s="7" t="s">
        <v>16</v>
      </c>
      <c r="C50">
        <v>1177</v>
      </c>
      <c r="D50" s="2" t="s">
        <v>14</v>
      </c>
      <c r="E50">
        <v>1177</v>
      </c>
      <c r="F50">
        <v>1229</v>
      </c>
      <c r="G50">
        <v>856</v>
      </c>
      <c r="H50">
        <v>813</v>
      </c>
      <c r="AA50" s="11" t="s">
        <v>40</v>
      </c>
    </row>
    <row r="51" spans="2:27" x14ac:dyDescent="0.2">
      <c r="AA51" s="11" t="s">
        <v>41</v>
      </c>
    </row>
    <row r="52" spans="2:27" x14ac:dyDescent="0.2">
      <c r="AA52" s="11" t="s">
        <v>42</v>
      </c>
    </row>
    <row r="53" spans="2:27" x14ac:dyDescent="0.2">
      <c r="AA53" s="11" t="s">
        <v>43</v>
      </c>
    </row>
    <row r="54" spans="2:27" x14ac:dyDescent="0.2">
      <c r="AA54" s="11" t="s">
        <v>44</v>
      </c>
    </row>
    <row r="55" spans="2:27" x14ac:dyDescent="0.2">
      <c r="AA55" s="11" t="s">
        <v>45</v>
      </c>
    </row>
    <row r="56" spans="2:27" x14ac:dyDescent="0.2">
      <c r="AA56" s="11" t="s">
        <v>46</v>
      </c>
    </row>
    <row r="57" spans="2:27" x14ac:dyDescent="0.2">
      <c r="AA57" s="11" t="s">
        <v>47</v>
      </c>
    </row>
    <row r="58" spans="2:27" x14ac:dyDescent="0.2">
      <c r="AA58" s="11" t="s">
        <v>48</v>
      </c>
    </row>
    <row r="59" spans="2:27" x14ac:dyDescent="0.2">
      <c r="AA59" s="11" t="s">
        <v>49</v>
      </c>
    </row>
    <row r="60" spans="2:27" x14ac:dyDescent="0.2">
      <c r="AA60" s="12"/>
    </row>
    <row r="61" spans="2:27" x14ac:dyDescent="0.2">
      <c r="AA61" s="12"/>
    </row>
  </sheetData>
  <pageMargins left="0.7" right="0.7" top="0.75" bottom="0.75" header="0.3" footer="0.3"/>
  <ignoredErrors>
    <ignoredError sqref="C48:F48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2022-02-11T07:07:40Z</dcterms:created>
  <dcterms:modified xsi:type="dcterms:W3CDTF">2022-02-13T13:51:48Z</dcterms:modified>
</cp:coreProperties>
</file>